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9980" windowHeight="11892"/>
  </bookViews>
  <sheets>
    <sheet name="Examples" sheetId="1" r:id="rId1"/>
    <sheet name="Calculator" sheetId="4" r:id="rId2"/>
  </sheets>
  <calcPr calcId="145621"/>
</workbook>
</file>

<file path=xl/calcChain.xml><?xml version="1.0" encoding="utf-8"?>
<calcChain xmlns="http://schemas.openxmlformats.org/spreadsheetml/2006/main">
  <c r="C37" i="4" l="1"/>
  <c r="F22" i="4" s="1"/>
  <c r="D20" i="4"/>
  <c r="D20" i="1"/>
  <c r="D22" i="4"/>
  <c r="H22" i="4"/>
  <c r="H20" i="4"/>
  <c r="F25" i="1"/>
  <c r="D25" i="1"/>
  <c r="H25" i="1"/>
  <c r="F22" i="1"/>
  <c r="F24" i="1"/>
  <c r="F20" i="1"/>
  <c r="D24" i="1"/>
  <c r="D22" i="1"/>
  <c r="H24" i="1"/>
  <c r="H22" i="1"/>
  <c r="H20" i="1"/>
  <c r="F20" i="4" l="1"/>
</calcChain>
</file>

<file path=xl/sharedStrings.xml><?xml version="1.0" encoding="utf-8"?>
<sst xmlns="http://schemas.openxmlformats.org/spreadsheetml/2006/main" count="91" uniqueCount="63">
  <si>
    <t>Mileage Reimbursement</t>
  </si>
  <si>
    <t>College Van</t>
  </si>
  <si>
    <t>Assumptions Used:</t>
  </si>
  <si>
    <t>Local Travel Hrs</t>
  </si>
  <si>
    <t>GB</t>
  </si>
  <si>
    <t>Appleton</t>
  </si>
  <si>
    <t>Milwaukee</t>
  </si>
  <si>
    <t xml:space="preserve">Round Trip Miles </t>
  </si>
  <si>
    <t>MPG</t>
  </si>
  <si>
    <t>SNC Reimb Rate</t>
  </si>
  <si>
    <t>Cost/gal</t>
  </si>
  <si>
    <t>Van Rate</t>
  </si>
  <si>
    <t xml:space="preserve">Hourly </t>
  </si>
  <si>
    <t xml:space="preserve">Daily </t>
  </si>
  <si>
    <t>Mini-van</t>
  </si>
  <si>
    <t># of days used</t>
  </si>
  <si>
    <t>Rental Rate</t>
  </si>
  <si>
    <t>Midsize</t>
  </si>
  <si>
    <t>Hours</t>
  </si>
  <si>
    <t>Assumptions</t>
  </si>
  <si>
    <t>College Van Rate</t>
  </si>
  <si>
    <t>NA</t>
  </si>
  <si>
    <t>Mini-van (default to be comparable)</t>
  </si>
  <si>
    <t>Mini-Van</t>
  </si>
  <si>
    <t>Rate Used</t>
  </si>
  <si>
    <t>Enter DATA in applicable yellow fields</t>
  </si>
  <si>
    <t>Outside Brown cty</t>
  </si>
  <si>
    <t>In Brown cty</t>
  </si>
  <si>
    <t>Daily Max</t>
  </si>
  <si>
    <t>Scenario 4-Out of State, excluding Chicago and Minneapolis (Van still available option) is the only time using a rental van should be used.</t>
  </si>
  <si>
    <t>The following is an example of the different scenarios:</t>
  </si>
  <si>
    <t>Local GB (Scenario 1)</t>
  </si>
  <si>
    <t>Appleton (Scenario 2)</t>
  </si>
  <si>
    <t>Milwaukee (1 day) (Scenario 2)</t>
  </si>
  <si>
    <t>Milwaukee (3 day) (Scenario 3)</t>
  </si>
  <si>
    <t>Scenario 2-One Day Travel: It is cheaper for an employee to use the SNC van for any one day round trip over 100 miles (*). Use mileage reimbursement for trips under.</t>
  </si>
  <si>
    <t>(*) - The following cities are just over the 100 mile round trip radius from the college:</t>
  </si>
  <si>
    <t>To the North: Menomonie, MI</t>
  </si>
  <si>
    <t>To the South East: Sheboygan</t>
  </si>
  <si>
    <t>To the South West: Fond Du Lac</t>
  </si>
  <si>
    <t>To the West: Just past Shawano</t>
  </si>
  <si>
    <t>St. Norbert College</t>
  </si>
  <si>
    <t>Van Cost Comparison</t>
  </si>
  <si>
    <t>General Statement:</t>
  </si>
  <si>
    <t xml:space="preserve">There are really 4 different scenarios to travel costs and this is meant to try and provide assistance in making decisions on what is the most cost/beneficial alternative to your department. </t>
  </si>
  <si>
    <t>**</t>
  </si>
  <si>
    <t>** - Note, $35/day of this charge is a sunk cost to the college, as the vans have already been purchased and should be subtracted from the total cost when comparing what option is the most cost/beneficial to the college.</t>
  </si>
  <si>
    <t>Scenario 3-Multi-day travel: Due to too many variables unable to make general statement. See attached calculator</t>
  </si>
  <si>
    <t>*</t>
  </si>
  <si>
    <t xml:space="preserve">Local Brown Cty Travel </t>
  </si>
  <si>
    <t>Enter Variables in Column C</t>
  </si>
  <si>
    <t>Scenario 1-Local Brown County travel: In almost every scenario &lt; 40 miles Mileage reimbursement is the best option</t>
  </si>
  <si>
    <t>Rental Vehicle Type (place an x next to only one)</t>
  </si>
  <si>
    <t>Rental Vehicle Type</t>
  </si>
  <si>
    <t>Local Brown Cty Travel</t>
  </si>
  <si>
    <t>State Travel Outside Brown Cty</t>
  </si>
  <si>
    <t>Round Trip Miles</t>
  </si>
  <si>
    <t>Enter Variables in Column H (*)</t>
  </si>
  <si>
    <t>* - Cheaper weekly rates may be available.</t>
  </si>
  <si>
    <t>(*) - State travel includes border cities such as Chicago and Minneapolis (check when renting the van)</t>
  </si>
  <si>
    <t>Cost Calculations:</t>
  </si>
  <si>
    <t>September 2012 (Updated Jan. 2013)</t>
  </si>
  <si>
    <t>Hertz Rental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</si>
</sst>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quotePrefix="1"/>
    <xf numFmtId="164" fontId="0" fillId="0" borderId="0" xfId="1" applyNumberFormat="1" applyFont="1"/>
    <xf numFmtId="165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quotePrefix="1" applyBorder="1"/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0" fontId="0" fillId="3" borderId="7" xfId="0" applyFill="1" applyBorder="1"/>
    <xf numFmtId="164" fontId="0" fillId="3" borderId="8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8" xfId="0" applyBorder="1"/>
    <xf numFmtId="0" fontId="7" fillId="0" borderId="0" xfId="0" applyFon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D17" sqref="D17:D18"/>
    </sheetView>
  </sheetViews>
  <sheetFormatPr defaultRowHeight="14.4" x14ac:dyDescent="0.3"/>
  <cols>
    <col min="4" max="4" width="11.109375" customWidth="1"/>
    <col min="6" max="6" width="10.33203125" customWidth="1"/>
    <col min="8" max="8" width="16.44140625" customWidth="1"/>
  </cols>
  <sheetData>
    <row r="1" spans="1:9" ht="21" x14ac:dyDescent="0.4">
      <c r="A1" s="39" t="s">
        <v>41</v>
      </c>
      <c r="B1" s="39"/>
      <c r="C1" s="39"/>
      <c r="D1" s="39"/>
      <c r="E1" s="39"/>
      <c r="F1" s="39"/>
      <c r="G1" s="39"/>
      <c r="H1" s="39"/>
      <c r="I1" s="39"/>
    </row>
    <row r="2" spans="1:9" ht="18" x14ac:dyDescent="0.35">
      <c r="A2" s="40" t="s">
        <v>42</v>
      </c>
      <c r="B2" s="40"/>
      <c r="C2" s="40"/>
      <c r="D2" s="40"/>
      <c r="E2" s="40"/>
      <c r="F2" s="40"/>
      <c r="G2" s="40"/>
      <c r="H2" s="40"/>
      <c r="I2" s="40"/>
    </row>
    <row r="3" spans="1:9" ht="18" x14ac:dyDescent="0.35">
      <c r="A3" s="41" t="s">
        <v>61</v>
      </c>
      <c r="B3" s="40"/>
      <c r="C3" s="40"/>
      <c r="D3" s="40"/>
      <c r="E3" s="40"/>
      <c r="F3" s="40"/>
      <c r="G3" s="40"/>
      <c r="H3" s="40"/>
      <c r="I3" s="40"/>
    </row>
    <row r="5" spans="1:9" ht="15.6" x14ac:dyDescent="0.3">
      <c r="A5" s="32" t="s">
        <v>43</v>
      </c>
    </row>
    <row r="6" spans="1:9" x14ac:dyDescent="0.3">
      <c r="A6" s="43" t="s">
        <v>44</v>
      </c>
      <c r="B6" s="43"/>
      <c r="C6" s="43"/>
      <c r="D6" s="43"/>
      <c r="E6" s="43"/>
      <c r="F6" s="43"/>
      <c r="G6" s="43"/>
      <c r="H6" s="43"/>
      <c r="I6" s="43"/>
    </row>
    <row r="7" spans="1:9" x14ac:dyDescent="0.3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3">
      <c r="A8" t="s">
        <v>51</v>
      </c>
    </row>
    <row r="9" spans="1:9" x14ac:dyDescent="0.3">
      <c r="A9" s="43" t="s">
        <v>35</v>
      </c>
      <c r="B9" s="43"/>
      <c r="C9" s="43"/>
      <c r="D9" s="43"/>
      <c r="E9" s="43"/>
      <c r="F9" s="43"/>
      <c r="G9" s="43"/>
      <c r="H9" s="43"/>
      <c r="I9" s="43"/>
    </row>
    <row r="10" spans="1:9" x14ac:dyDescent="0.3">
      <c r="A10" s="43"/>
      <c r="B10" s="43"/>
      <c r="C10" s="43"/>
      <c r="D10" s="43"/>
      <c r="E10" s="43"/>
      <c r="F10" s="43"/>
      <c r="G10" s="43"/>
      <c r="H10" s="43"/>
      <c r="I10" s="43"/>
    </row>
    <row r="11" spans="1:9" x14ac:dyDescent="0.3">
      <c r="A11" t="s">
        <v>47</v>
      </c>
    </row>
    <row r="12" spans="1:9" x14ac:dyDescent="0.3">
      <c r="A12" s="43" t="s">
        <v>29</v>
      </c>
      <c r="B12" s="43"/>
      <c r="C12" s="43"/>
      <c r="D12" s="43"/>
      <c r="E12" s="43"/>
      <c r="F12" s="43"/>
      <c r="G12" s="43"/>
      <c r="H12" s="43"/>
      <c r="I12" s="43"/>
    </row>
    <row r="13" spans="1:9" x14ac:dyDescent="0.3">
      <c r="A13" s="43"/>
      <c r="B13" s="43"/>
      <c r="C13" s="43"/>
      <c r="D13" s="43"/>
      <c r="E13" s="43"/>
      <c r="F13" s="43"/>
      <c r="G13" s="43"/>
      <c r="H13" s="43"/>
      <c r="I13" s="43"/>
    </row>
    <row r="15" spans="1:9" x14ac:dyDescent="0.3">
      <c r="A15" t="s">
        <v>30</v>
      </c>
    </row>
    <row r="17" spans="1:8" ht="15" customHeight="1" x14ac:dyDescent="0.3">
      <c r="D17" s="44" t="s">
        <v>1</v>
      </c>
      <c r="F17" s="44" t="s">
        <v>62</v>
      </c>
      <c r="H17" s="44" t="s">
        <v>0</v>
      </c>
    </row>
    <row r="18" spans="1:8" x14ac:dyDescent="0.3">
      <c r="D18" s="44"/>
      <c r="F18" s="44"/>
      <c r="H18" s="44"/>
    </row>
    <row r="20" spans="1:8" x14ac:dyDescent="0.3">
      <c r="A20" t="s">
        <v>31</v>
      </c>
      <c r="D20" s="4">
        <f>+C30*G35</f>
        <v>10</v>
      </c>
      <c r="F20" s="4">
        <f>+$C$31*$C$38+($C$33/$G$30*$G$31)</f>
        <v>59.75</v>
      </c>
      <c r="G20" t="s">
        <v>48</v>
      </c>
      <c r="H20" s="4">
        <f>+$C$33*$G$32</f>
        <v>5.6499999999999995</v>
      </c>
    </row>
    <row r="21" spans="1:8" x14ac:dyDescent="0.3">
      <c r="D21" s="4"/>
      <c r="F21" s="4"/>
      <c r="H21" s="4"/>
    </row>
    <row r="22" spans="1:8" x14ac:dyDescent="0.3">
      <c r="A22" t="s">
        <v>32</v>
      </c>
      <c r="D22" s="4">
        <f>+$C$31*$G$37+($C$34/$G$30*$G$31)</f>
        <v>43.75</v>
      </c>
      <c r="E22" t="s">
        <v>45</v>
      </c>
      <c r="F22" s="4">
        <f>+$C$31*$C$38+($C$34/$G$30*$G$31)</f>
        <v>66.75</v>
      </c>
      <c r="G22" t="s">
        <v>48</v>
      </c>
      <c r="H22" s="4">
        <f>+$C$34*$G$32</f>
        <v>28.249999999999996</v>
      </c>
    </row>
    <row r="23" spans="1:8" x14ac:dyDescent="0.3">
      <c r="D23" s="4"/>
      <c r="F23" s="4"/>
      <c r="H23" s="4"/>
    </row>
    <row r="24" spans="1:8" x14ac:dyDescent="0.3">
      <c r="A24" t="s">
        <v>33</v>
      </c>
      <c r="D24" s="4">
        <f>+$C$31*$G$37+($C$35/$G$30*$G$31)</f>
        <v>77</v>
      </c>
      <c r="E24" t="s">
        <v>45</v>
      </c>
      <c r="F24" s="4">
        <f>+$C$31*$C$38+($C$35/$G$30*$G$31)</f>
        <v>100</v>
      </c>
      <c r="G24" t="s">
        <v>48</v>
      </c>
      <c r="H24" s="4">
        <f>+$C$35*$G$32</f>
        <v>135.6</v>
      </c>
    </row>
    <row r="25" spans="1:8" x14ac:dyDescent="0.3">
      <c r="A25" t="s">
        <v>34</v>
      </c>
      <c r="D25" s="4">
        <f>3*$G$37+($C$35/$G$30*$G$31)</f>
        <v>147</v>
      </c>
      <c r="E25" t="s">
        <v>45</v>
      </c>
      <c r="F25" s="4">
        <f>3*$C$38+($C$35/$G$30*$G$31)</f>
        <v>216</v>
      </c>
      <c r="G25" t="s">
        <v>48</v>
      </c>
      <c r="H25" s="4">
        <f>+$C$35*$G$32</f>
        <v>135.6</v>
      </c>
    </row>
    <row r="29" spans="1:8" x14ac:dyDescent="0.3">
      <c r="A29" s="5" t="s">
        <v>2</v>
      </c>
    </row>
    <row r="30" spans="1:8" x14ac:dyDescent="0.3">
      <c r="A30" t="s">
        <v>3</v>
      </c>
      <c r="C30">
        <v>1</v>
      </c>
      <c r="E30" t="s">
        <v>8</v>
      </c>
      <c r="G30">
        <v>20</v>
      </c>
    </row>
    <row r="31" spans="1:8" x14ac:dyDescent="0.3">
      <c r="A31" s="1" t="s">
        <v>15</v>
      </c>
      <c r="C31">
        <v>1</v>
      </c>
      <c r="E31" t="s">
        <v>10</v>
      </c>
      <c r="G31" s="38">
        <v>3.5</v>
      </c>
    </row>
    <row r="32" spans="1:8" x14ac:dyDescent="0.3">
      <c r="A32" s="33" t="s">
        <v>7</v>
      </c>
      <c r="E32" t="s">
        <v>9</v>
      </c>
      <c r="G32" s="3">
        <v>0.56499999999999995</v>
      </c>
    </row>
    <row r="33" spans="1:9" x14ac:dyDescent="0.3">
      <c r="A33" t="s">
        <v>4</v>
      </c>
      <c r="C33">
        <v>10</v>
      </c>
    </row>
    <row r="34" spans="1:9" x14ac:dyDescent="0.3">
      <c r="A34" t="s">
        <v>5</v>
      </c>
      <c r="C34">
        <v>50</v>
      </c>
      <c r="E34" s="20" t="s">
        <v>11</v>
      </c>
    </row>
    <row r="35" spans="1:9" x14ac:dyDescent="0.3">
      <c r="A35" t="s">
        <v>6</v>
      </c>
      <c r="C35">
        <v>240</v>
      </c>
      <c r="E35" t="s">
        <v>12</v>
      </c>
      <c r="G35" s="2">
        <v>10</v>
      </c>
    </row>
    <row r="36" spans="1:9" x14ac:dyDescent="0.3">
      <c r="E36" t="s">
        <v>28</v>
      </c>
      <c r="G36" s="2">
        <v>25</v>
      </c>
      <c r="H36" t="s">
        <v>27</v>
      </c>
    </row>
    <row r="37" spans="1:9" x14ac:dyDescent="0.3">
      <c r="E37" t="s">
        <v>13</v>
      </c>
      <c r="G37" s="2">
        <v>35</v>
      </c>
      <c r="H37" t="s">
        <v>26</v>
      </c>
    </row>
    <row r="38" spans="1:9" x14ac:dyDescent="0.3">
      <c r="A38" t="s">
        <v>16</v>
      </c>
      <c r="C38" s="2">
        <v>58</v>
      </c>
      <c r="D38" t="s">
        <v>14</v>
      </c>
    </row>
    <row r="39" spans="1:9" x14ac:dyDescent="0.3">
      <c r="C39" s="2">
        <v>36</v>
      </c>
      <c r="D39" t="s">
        <v>17</v>
      </c>
    </row>
    <row r="41" spans="1:9" x14ac:dyDescent="0.3">
      <c r="A41" s="1" t="s">
        <v>36</v>
      </c>
    </row>
    <row r="42" spans="1:9" x14ac:dyDescent="0.3">
      <c r="B42" t="s">
        <v>37</v>
      </c>
    </row>
    <row r="43" spans="1:9" x14ac:dyDescent="0.3">
      <c r="B43" t="s">
        <v>38</v>
      </c>
    </row>
    <row r="44" spans="1:9" x14ac:dyDescent="0.3">
      <c r="B44" t="s">
        <v>39</v>
      </c>
    </row>
    <row r="45" spans="1:9" x14ac:dyDescent="0.3">
      <c r="B45" t="s">
        <v>40</v>
      </c>
    </row>
    <row r="47" spans="1:9" x14ac:dyDescent="0.3">
      <c r="A47" s="1" t="s">
        <v>58</v>
      </c>
    </row>
    <row r="48" spans="1:9" x14ac:dyDescent="0.3">
      <c r="A48" s="42" t="s">
        <v>46</v>
      </c>
      <c r="B48" s="43"/>
      <c r="C48" s="43"/>
      <c r="D48" s="43"/>
      <c r="E48" s="43"/>
      <c r="F48" s="43"/>
      <c r="G48" s="43"/>
      <c r="H48" s="43"/>
      <c r="I48" s="43"/>
    </row>
    <row r="49" spans="1:9" x14ac:dyDescent="0.3">
      <c r="A49" s="42"/>
      <c r="B49" s="43"/>
      <c r="C49" s="43"/>
      <c r="D49" s="43"/>
      <c r="E49" s="43"/>
      <c r="F49" s="43"/>
      <c r="G49" s="43"/>
      <c r="H49" s="43"/>
      <c r="I49" s="43"/>
    </row>
    <row r="50" spans="1:9" x14ac:dyDescent="0.3">
      <c r="A50" s="43"/>
      <c r="B50" s="43"/>
      <c r="C50" s="43"/>
      <c r="D50" s="43"/>
      <c r="E50" s="43"/>
      <c r="F50" s="43"/>
      <c r="G50" s="43"/>
      <c r="H50" s="43"/>
      <c r="I50" s="43"/>
    </row>
  </sheetData>
  <mergeCells count="10">
    <mergeCell ref="A1:I1"/>
    <mergeCell ref="A2:I2"/>
    <mergeCell ref="A3:I3"/>
    <mergeCell ref="A48:I50"/>
    <mergeCell ref="H17:H18"/>
    <mergeCell ref="F17:F18"/>
    <mergeCell ref="D17:D18"/>
    <mergeCell ref="A6:I7"/>
    <mergeCell ref="A9:I10"/>
    <mergeCell ref="A12:I13"/>
  </mergeCells>
  <pageMargins left="0" right="0" top="0.25" bottom="0.25" header="0.3" footer="0.03"/>
  <pageSetup orientation="portrait" r:id="rId1"/>
  <headerFooter>
    <oddFooter>&amp;L&amp;8j:\busoff\curt\van cost comp.xlsx - &amp;A&amp;C &amp;R&amp;8&amp;D     &amp;T    &amp;P   of 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29" sqref="F29"/>
    </sheetView>
  </sheetViews>
  <sheetFormatPr defaultRowHeight="14.4" x14ac:dyDescent="0.3"/>
  <cols>
    <col min="4" max="4" width="11.109375" customWidth="1"/>
    <col min="6" max="6" width="10.33203125" customWidth="1"/>
    <col min="8" max="8" width="16.44140625" customWidth="1"/>
  </cols>
  <sheetData>
    <row r="1" spans="1:8" ht="18" x14ac:dyDescent="0.35">
      <c r="A1" s="7" t="s">
        <v>25</v>
      </c>
      <c r="B1" s="8"/>
      <c r="C1" s="8"/>
      <c r="D1" s="8"/>
      <c r="E1" s="8"/>
      <c r="F1" s="8"/>
      <c r="G1" s="8"/>
      <c r="H1" s="9"/>
    </row>
    <row r="2" spans="1:8" x14ac:dyDescent="0.3">
      <c r="A2" s="10"/>
      <c r="B2" s="11"/>
      <c r="C2" s="11"/>
      <c r="D2" s="11"/>
      <c r="E2" s="11"/>
      <c r="F2" s="11"/>
      <c r="G2" s="11"/>
      <c r="H2" s="12"/>
    </row>
    <row r="3" spans="1:8" x14ac:dyDescent="0.3">
      <c r="A3" s="49" t="s">
        <v>49</v>
      </c>
      <c r="B3" s="50"/>
      <c r="C3" s="50"/>
      <c r="D3" s="35"/>
      <c r="E3" s="11"/>
      <c r="F3" s="50" t="s">
        <v>55</v>
      </c>
      <c r="G3" s="50"/>
      <c r="H3" s="53"/>
    </row>
    <row r="4" spans="1:8" x14ac:dyDescent="0.3">
      <c r="A4" s="51" t="s">
        <v>50</v>
      </c>
      <c r="B4" s="52"/>
      <c r="C4" s="52"/>
      <c r="D4" s="13"/>
      <c r="E4" s="11"/>
      <c r="F4" s="52" t="s">
        <v>57</v>
      </c>
      <c r="G4" s="52"/>
      <c r="H4" s="54"/>
    </row>
    <row r="5" spans="1:8" x14ac:dyDescent="0.3">
      <c r="A5" s="10" t="s">
        <v>18</v>
      </c>
      <c r="B5" s="11"/>
      <c r="C5" s="14"/>
      <c r="D5" s="15"/>
      <c r="E5" s="15"/>
      <c r="F5" s="37"/>
      <c r="G5" s="15"/>
      <c r="H5" s="16"/>
    </row>
    <row r="6" spans="1:8" x14ac:dyDescent="0.3">
      <c r="A6" s="10"/>
      <c r="B6" s="11"/>
      <c r="C6" s="31"/>
      <c r="D6" s="15"/>
      <c r="E6" s="15"/>
      <c r="F6" s="15"/>
      <c r="G6" s="15"/>
      <c r="H6" s="16"/>
    </row>
    <row r="7" spans="1:8" x14ac:dyDescent="0.3">
      <c r="A7" s="17" t="s">
        <v>15</v>
      </c>
      <c r="B7" s="11"/>
      <c r="C7" s="15" t="s">
        <v>21</v>
      </c>
      <c r="D7" s="15"/>
      <c r="E7" s="15"/>
      <c r="F7" s="36" t="s">
        <v>15</v>
      </c>
      <c r="G7" s="15"/>
      <c r="H7" s="18"/>
    </row>
    <row r="8" spans="1:8" x14ac:dyDescent="0.3">
      <c r="A8" s="17"/>
      <c r="B8" s="11"/>
      <c r="C8" s="15"/>
      <c r="D8" s="15"/>
      <c r="E8" s="15"/>
      <c r="G8" s="15"/>
      <c r="H8" s="28"/>
    </row>
    <row r="9" spans="1:8" x14ac:dyDescent="0.3">
      <c r="A9" s="10" t="s">
        <v>7</v>
      </c>
      <c r="B9" s="11"/>
      <c r="C9" s="14"/>
      <c r="D9" s="15"/>
      <c r="E9" s="31"/>
      <c r="F9" s="37" t="s">
        <v>56</v>
      </c>
      <c r="G9" s="15"/>
      <c r="H9" s="18"/>
    </row>
    <row r="10" spans="1:8" s="6" customFormat="1" x14ac:dyDescent="0.3">
      <c r="A10" s="29"/>
      <c r="B10" s="30"/>
      <c r="C10" s="31"/>
      <c r="D10" s="31"/>
      <c r="E10" s="31"/>
      <c r="F10" s="31"/>
      <c r="G10" s="31"/>
      <c r="H10" s="28"/>
    </row>
    <row r="11" spans="1:8" x14ac:dyDescent="0.3">
      <c r="A11" s="10" t="s">
        <v>52</v>
      </c>
      <c r="B11" s="11"/>
      <c r="C11" s="15"/>
      <c r="D11" s="15"/>
      <c r="E11" s="31"/>
      <c r="F11" s="37" t="s">
        <v>53</v>
      </c>
      <c r="G11" s="15"/>
      <c r="H11" s="16"/>
    </row>
    <row r="12" spans="1:8" x14ac:dyDescent="0.3">
      <c r="A12" s="10"/>
      <c r="B12" s="11" t="s">
        <v>23</v>
      </c>
      <c r="C12" s="14"/>
      <c r="D12" s="15"/>
      <c r="E12" s="31"/>
      <c r="F12" s="15"/>
      <c r="G12" s="15"/>
      <c r="H12" s="18"/>
    </row>
    <row r="13" spans="1:8" x14ac:dyDescent="0.3">
      <c r="A13" s="10"/>
      <c r="B13" s="11" t="s">
        <v>17</v>
      </c>
      <c r="C13" s="14"/>
      <c r="D13" s="15"/>
      <c r="E13" s="31"/>
      <c r="F13" s="15"/>
      <c r="G13" s="15"/>
      <c r="H13" s="18"/>
    </row>
    <row r="14" spans="1:8" x14ac:dyDescent="0.3">
      <c r="A14" s="19"/>
      <c r="B14" s="20"/>
      <c r="C14" s="20"/>
      <c r="D14" s="20"/>
      <c r="E14" s="20"/>
      <c r="F14" s="20"/>
      <c r="G14" s="20"/>
      <c r="H14" s="34"/>
    </row>
    <row r="15" spans="1:8" x14ac:dyDescent="0.3">
      <c r="C15" s="6"/>
      <c r="D15" s="6"/>
      <c r="E15" s="6"/>
      <c r="F15" s="6"/>
      <c r="G15" s="6"/>
      <c r="H15" s="6"/>
    </row>
    <row r="16" spans="1:8" x14ac:dyDescent="0.3">
      <c r="C16" s="6"/>
      <c r="D16" s="6"/>
      <c r="E16" s="6"/>
      <c r="F16" s="6"/>
      <c r="G16" s="6"/>
      <c r="H16" s="6"/>
    </row>
    <row r="17" spans="1:8" ht="15" customHeight="1" x14ac:dyDescent="0.35">
      <c r="A17" s="7" t="s">
        <v>60</v>
      </c>
      <c r="B17" s="8"/>
      <c r="C17" s="8"/>
      <c r="D17" s="45" t="s">
        <v>1</v>
      </c>
      <c r="E17" s="8"/>
      <c r="F17" s="45" t="s">
        <v>62</v>
      </c>
      <c r="G17" s="8"/>
      <c r="H17" s="47" t="s">
        <v>0</v>
      </c>
    </row>
    <row r="18" spans="1:8" x14ac:dyDescent="0.3">
      <c r="A18" s="10"/>
      <c r="B18" s="11"/>
      <c r="C18" s="11"/>
      <c r="D18" s="46"/>
      <c r="E18" s="11"/>
      <c r="F18" s="46"/>
      <c r="G18" s="11"/>
      <c r="H18" s="48"/>
    </row>
    <row r="19" spans="1:8" x14ac:dyDescent="0.3">
      <c r="A19" s="10"/>
      <c r="B19" s="11"/>
      <c r="C19" s="11"/>
      <c r="D19" s="11"/>
      <c r="E19" s="11"/>
      <c r="F19" s="21"/>
      <c r="G19" s="11"/>
      <c r="H19" s="12"/>
    </row>
    <row r="20" spans="1:8" x14ac:dyDescent="0.3">
      <c r="A20" s="10" t="s">
        <v>54</v>
      </c>
      <c r="B20" s="11"/>
      <c r="C20" s="11"/>
      <c r="D20" s="22">
        <f>IF(C5*C33&gt;C34,C34,C5*C33)</f>
        <v>0</v>
      </c>
      <c r="E20" s="23"/>
      <c r="F20" s="22">
        <f>IF(C$9=0,0,(C$37+($C$9/$C$28*$C$29)))</f>
        <v>0</v>
      </c>
      <c r="G20" s="23" t="s">
        <v>48</v>
      </c>
      <c r="H20" s="24">
        <f>+$C$9*$C$30</f>
        <v>0</v>
      </c>
    </row>
    <row r="21" spans="1:8" x14ac:dyDescent="0.3">
      <c r="A21" s="10"/>
      <c r="B21" s="11"/>
      <c r="C21" s="11"/>
      <c r="D21" s="22"/>
      <c r="E21" s="23"/>
      <c r="F21" s="22"/>
      <c r="G21" s="23"/>
      <c r="H21" s="24"/>
    </row>
    <row r="22" spans="1:8" x14ac:dyDescent="0.3">
      <c r="A22" s="19" t="s">
        <v>55</v>
      </c>
      <c r="B22" s="20"/>
      <c r="C22" s="20"/>
      <c r="D22" s="25">
        <f>IF(H9=0,0,((C$35*H7)+($H$9/$C$28*$C$29)))</f>
        <v>0</v>
      </c>
      <c r="E22" s="26" t="s">
        <v>45</v>
      </c>
      <c r="F22" s="25">
        <f>IF(H9=0,0,((C$37*H7)+($H$9/$C$28*$C$29)))</f>
        <v>0</v>
      </c>
      <c r="G22" s="26" t="s">
        <v>48</v>
      </c>
      <c r="H22" s="27">
        <f>+$H$9*$C$30</f>
        <v>0</v>
      </c>
    </row>
    <row r="26" spans="1:8" x14ac:dyDescent="0.3">
      <c r="A26" s="5" t="s">
        <v>19</v>
      </c>
    </row>
    <row r="28" spans="1:8" x14ac:dyDescent="0.3">
      <c r="A28" t="s">
        <v>8</v>
      </c>
      <c r="C28">
        <v>20</v>
      </c>
    </row>
    <row r="29" spans="1:8" x14ac:dyDescent="0.3">
      <c r="A29" t="s">
        <v>10</v>
      </c>
      <c r="C29" s="38">
        <v>3.5</v>
      </c>
    </row>
    <row r="30" spans="1:8" x14ac:dyDescent="0.3">
      <c r="A30" t="s">
        <v>9</v>
      </c>
      <c r="C30" s="3">
        <v>0.56499999999999995</v>
      </c>
    </row>
    <row r="32" spans="1:8" x14ac:dyDescent="0.3">
      <c r="A32" t="s">
        <v>20</v>
      </c>
    </row>
    <row r="33" spans="1:8" x14ac:dyDescent="0.3">
      <c r="A33" t="s">
        <v>12</v>
      </c>
      <c r="C33" s="2">
        <v>10</v>
      </c>
      <c r="G33" s="2"/>
    </row>
    <row r="34" spans="1:8" x14ac:dyDescent="0.3">
      <c r="A34" t="s">
        <v>28</v>
      </c>
      <c r="C34" s="2">
        <v>25</v>
      </c>
      <c r="D34" t="s">
        <v>27</v>
      </c>
      <c r="G34" s="2"/>
    </row>
    <row r="35" spans="1:8" x14ac:dyDescent="0.3">
      <c r="A35" t="s">
        <v>13</v>
      </c>
      <c r="C35" s="2">
        <v>35</v>
      </c>
      <c r="D35" t="s">
        <v>26</v>
      </c>
      <c r="G35" s="2"/>
    </row>
    <row r="36" spans="1:8" x14ac:dyDescent="0.3">
      <c r="C36" s="2"/>
      <c r="G36" s="2"/>
    </row>
    <row r="37" spans="1:8" x14ac:dyDescent="0.3">
      <c r="A37" t="s">
        <v>16</v>
      </c>
      <c r="C37">
        <f>IF(C12="x",C39,IF(E12="x",C39,IF(H12="x",C39,IF(C13="x",C40,IF(E13="x",C40,IF(H13="x",C40,C39))))))</f>
        <v>58</v>
      </c>
      <c r="D37" t="s">
        <v>24</v>
      </c>
    </row>
    <row r="39" spans="1:8" x14ac:dyDescent="0.3">
      <c r="C39" s="2">
        <v>58</v>
      </c>
      <c r="D39" t="s">
        <v>22</v>
      </c>
    </row>
    <row r="40" spans="1:8" x14ac:dyDescent="0.3">
      <c r="C40" s="2">
        <v>36</v>
      </c>
      <c r="D40" t="s">
        <v>17</v>
      </c>
    </row>
    <row r="42" spans="1:8" x14ac:dyDescent="0.3">
      <c r="A42" s="1" t="s">
        <v>59</v>
      </c>
    </row>
    <row r="44" spans="1:8" x14ac:dyDescent="0.3">
      <c r="A44" s="1" t="s">
        <v>58</v>
      </c>
    </row>
    <row r="46" spans="1:8" x14ac:dyDescent="0.3">
      <c r="A46" s="42" t="s">
        <v>46</v>
      </c>
      <c r="B46" s="43"/>
      <c r="C46" s="43"/>
      <c r="D46" s="43"/>
      <c r="E46" s="43"/>
      <c r="F46" s="43"/>
      <c r="G46" s="43"/>
      <c r="H46" s="43"/>
    </row>
    <row r="47" spans="1:8" x14ac:dyDescent="0.3">
      <c r="A47" s="42"/>
      <c r="B47" s="43"/>
      <c r="C47" s="43"/>
      <c r="D47" s="43"/>
      <c r="E47" s="43"/>
      <c r="F47" s="43"/>
      <c r="G47" s="43"/>
      <c r="H47" s="43"/>
    </row>
    <row r="48" spans="1:8" x14ac:dyDescent="0.3">
      <c r="A48" s="43"/>
      <c r="B48" s="43"/>
      <c r="C48" s="43"/>
      <c r="D48" s="43"/>
      <c r="E48" s="43"/>
      <c r="F48" s="43"/>
      <c r="G48" s="43"/>
      <c r="H48" s="43"/>
    </row>
  </sheetData>
  <mergeCells count="8">
    <mergeCell ref="D17:D18"/>
    <mergeCell ref="F17:F18"/>
    <mergeCell ref="H17:H18"/>
    <mergeCell ref="A46:H48"/>
    <mergeCell ref="A3:C3"/>
    <mergeCell ref="A4:C4"/>
    <mergeCell ref="F3:H3"/>
    <mergeCell ref="F4:H4"/>
  </mergeCells>
  <pageMargins left="0" right="0" top="0.25" bottom="0.25" header="0.3" footer="0.03"/>
  <pageSetup orientation="portrait" r:id="rId1"/>
  <headerFooter>
    <oddFooter>&amp;L&amp;8j:\busoff\curt\van cost comp.xlsx - &amp;A&amp;C &amp;R&amp;8&amp;D     &amp;T    &amp;P   of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Calculator</vt:lpstr>
    </vt:vector>
  </TitlesOfParts>
  <Company>St. Norbert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of finance</dc:creator>
  <cp:lastModifiedBy>temp</cp:lastModifiedBy>
  <cp:lastPrinted>2013-01-23T21:26:32Z</cp:lastPrinted>
  <dcterms:created xsi:type="dcterms:W3CDTF">2012-09-10T20:18:59Z</dcterms:created>
  <dcterms:modified xsi:type="dcterms:W3CDTF">2013-01-24T19:22:39Z</dcterms:modified>
</cp:coreProperties>
</file>